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rypkulova\Documents\Закупки\Ош Датка ремонт\"/>
    </mc:Choice>
  </mc:AlternateContent>
  <xr:revisionPtr revIDLastSave="0" documentId="8_{8BA27AB1-CA92-489B-86E0-1C0A74290A4B}" xr6:coauthVersionLast="45" xr6:coauthVersionMax="45" xr10:uidLastSave="{00000000-0000-0000-0000-000000000000}"/>
  <bookViews>
    <workbookView xWindow="-108" yWindow="-108" windowWidth="23256" windowHeight="12576" xr2:uid="{EB118E95-EB38-4ABE-8C02-4B354C471044}"/>
  </bookViews>
  <sheets>
    <sheet name="Ремон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7" i="2" l="1"/>
  <c r="F75" i="2"/>
  <c r="F74" i="2"/>
  <c r="F73" i="2"/>
  <c r="F72" i="2"/>
  <c r="F71" i="2"/>
  <c r="F70" i="2"/>
  <c r="F69" i="2"/>
  <c r="F67" i="2"/>
  <c r="F66" i="2"/>
  <c r="F65" i="2"/>
  <c r="F64" i="2"/>
  <c r="F63" i="2"/>
  <c r="F62" i="2"/>
  <c r="F61" i="2"/>
  <c r="F60" i="2"/>
  <c r="F59" i="2"/>
  <c r="F58" i="2"/>
  <c r="F57" i="2"/>
  <c r="F56" i="2"/>
  <c r="F54" i="2"/>
  <c r="F51" i="2"/>
  <c r="F50" i="2"/>
  <c r="F49" i="2"/>
  <c r="F48" i="2"/>
  <c r="F43" i="2"/>
  <c r="F42" i="2"/>
  <c r="F41" i="2"/>
  <c r="F40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D82" i="2"/>
  <c r="D76" i="2"/>
  <c r="D68" i="2"/>
  <c r="F68" i="2" s="1"/>
  <c r="D49" i="2"/>
  <c r="D55" i="2" s="1"/>
  <c r="F55" i="2" s="1"/>
  <c r="D44" i="2"/>
  <c r="D45" i="2" s="1"/>
  <c r="F45" i="2" s="1"/>
  <c r="D41" i="2"/>
  <c r="D42" i="2" s="1"/>
  <c r="D37" i="2"/>
  <c r="D39" i="2" s="1"/>
  <c r="F39" i="2" s="1"/>
  <c r="F44" i="2" l="1"/>
  <c r="D46" i="2"/>
  <c r="F46" i="2" s="1"/>
  <c r="D47" i="2"/>
  <c r="F47" i="2" s="1"/>
  <c r="D38" i="2"/>
  <c r="F38" i="2" s="1"/>
  <c r="D52" i="2"/>
  <c r="F52" i="2" s="1"/>
  <c r="D53" i="2"/>
  <c r="F53" i="2" s="1"/>
  <c r="F106" i="2"/>
  <c r="F105" i="2"/>
  <c r="F104" i="2"/>
  <c r="F103" i="2"/>
  <c r="F102" i="2"/>
  <c r="F101" i="2"/>
  <c r="F100" i="2"/>
  <c r="F99" i="2"/>
  <c r="F98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107" i="2" l="1"/>
</calcChain>
</file>

<file path=xl/sharedStrings.xml><?xml version="1.0" encoding="utf-8"?>
<sst xmlns="http://schemas.openxmlformats.org/spreadsheetml/2006/main" count="216" uniqueCount="127">
  <si>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</si>
  <si>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</si>
  <si>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</si>
  <si>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</si>
  <si>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</si>
  <si>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</si>
  <si>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</si>
  <si>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Цена указывается в нац.валюте, сом</t>
  </si>
  <si>
    <t>TOTAL with VAT/ИТОГО с учетом НДС:</t>
  </si>
  <si>
    <t>шт</t>
  </si>
  <si>
    <t>мп</t>
  </si>
  <si>
    <t>Условия оплаты</t>
  </si>
  <si>
    <t xml:space="preserve">Гарантийные обязательства </t>
  </si>
  <si>
    <t>м2</t>
  </si>
  <si>
    <t>Наименование товара/услуг</t>
  </si>
  <si>
    <t>Ед. измерения</t>
  </si>
  <si>
    <t>Кол-во</t>
  </si>
  <si>
    <t>Цена за ед. сом (с учетом налогов)</t>
  </si>
  <si>
    <t>Итого, сом</t>
  </si>
  <si>
    <t>Квалификационные требование</t>
  </si>
  <si>
    <t>Метод подтверждения квалификации</t>
  </si>
  <si>
    <t>Минимальные сроки гарантии на материалы  и оказанные услуги не менее 1 года.</t>
  </si>
  <si>
    <t xml:space="preserve">Демонтаж перегородок из ГКЛ </t>
  </si>
  <si>
    <t>Демонтаж стрых ГКЛ (арка, колоны, откосы и т.д)</t>
  </si>
  <si>
    <t>Демонтаж витражных алюминеевых перегородок</t>
  </si>
  <si>
    <t>Монтаж демонтированной витражной перегородки</t>
  </si>
  <si>
    <t>Демонтаж межкомнатных дверей</t>
  </si>
  <si>
    <t>Демонтаж сантехники (1шт. раковина, 1шт унитаз, трубы)</t>
  </si>
  <si>
    <t>объект</t>
  </si>
  <si>
    <t>Снятие старого покрытия стен (краска, шпаклевка, обои)</t>
  </si>
  <si>
    <t>Демонтаж ламината</t>
  </si>
  <si>
    <t>Демонтаж старого керамогранита</t>
  </si>
  <si>
    <t>Демонтаж подвесного потлока "армстронг" со светильниками</t>
  </si>
  <si>
    <t>Демонтаж кабель-каналов</t>
  </si>
  <si>
    <t>Демонтаж оконной рамы с решеткой</t>
  </si>
  <si>
    <t>Демонтаж кирпичной кладки</t>
  </si>
  <si>
    <t>Кирпичная кладка с армированием</t>
  </si>
  <si>
    <t>Кирпич полублок</t>
  </si>
  <si>
    <t>Раствор м150</t>
  </si>
  <si>
    <t>м3</t>
  </si>
  <si>
    <t>Сетка МАК 1,5к(4,0)</t>
  </si>
  <si>
    <t>Обработка кирпича селитрой от солончака</t>
  </si>
  <si>
    <t>Селитра</t>
  </si>
  <si>
    <t>кг</t>
  </si>
  <si>
    <t>Высококачественная штукатурка стен</t>
  </si>
  <si>
    <t>Гипсовая штукатурка Ротбанд</t>
  </si>
  <si>
    <t>меш</t>
  </si>
  <si>
    <t>Устройство проема в кирпичной стене с усилением швеллером</t>
  </si>
  <si>
    <t>Швеллер 140</t>
  </si>
  <si>
    <t>Уголок 63х63*5мм</t>
  </si>
  <si>
    <t>Полоса 40*4мм</t>
  </si>
  <si>
    <t>Шпильки D16 c метизами</t>
  </si>
  <si>
    <t xml:space="preserve">Монтаж напольного керамогранита </t>
  </si>
  <si>
    <t>Керамогранит</t>
  </si>
  <si>
    <t>Клей для керамогранита</t>
  </si>
  <si>
    <t>Крестики для плитки</t>
  </si>
  <si>
    <t>уп</t>
  </si>
  <si>
    <t>Устройство плинтуса из керамогранита 100мм</t>
  </si>
  <si>
    <t>Облицовка стен керамической плиткой в с/у и кухне</t>
  </si>
  <si>
    <t xml:space="preserve">Плитка керамическая </t>
  </si>
  <si>
    <t>Клей для плитки</t>
  </si>
  <si>
    <t>Затирка</t>
  </si>
  <si>
    <t>Устройство перегородки из ГКЛ с однослойной обшивкой  с двух сторон, шумоизоляцией и заделкой швов серпянкой и шпатлевкой</t>
  </si>
  <si>
    <t>Гипсокартон Кнауф 12.5мм</t>
  </si>
  <si>
    <t>лист</t>
  </si>
  <si>
    <t>Профиль направляющий 75/40 UW</t>
  </si>
  <si>
    <t>м</t>
  </si>
  <si>
    <t>Профиль стоечный 75/50 CW</t>
  </si>
  <si>
    <t xml:space="preserve">Шуруп </t>
  </si>
  <si>
    <t>Дюбельман</t>
  </si>
  <si>
    <t xml:space="preserve">Серпянка </t>
  </si>
  <si>
    <t>рул</t>
  </si>
  <si>
    <t>Шпатлевка Alinex Joint</t>
  </si>
  <si>
    <t>Плита минераловатная АкустиКНАУФ</t>
  </si>
  <si>
    <t xml:space="preserve">Сварочные работы по устр. метал. каркаса из трубы профильной 60*30*2 и усилением листом </t>
  </si>
  <si>
    <t>Труба профильная 60х30х2мм</t>
  </si>
  <si>
    <t>Лист стальной толщ. 3мм</t>
  </si>
  <si>
    <t>Электроды</t>
  </si>
  <si>
    <t>Диск отрезной</t>
  </si>
  <si>
    <t>Арматура 12</t>
  </si>
  <si>
    <t>Обшивка ГКЛ по готовому каркасу</t>
  </si>
  <si>
    <t>Изготовление и монтаж подиума для кассиров (каркас, МДФ, ламинат класса 33, пластиковый плинтус) с учетом всех материалов</t>
  </si>
  <si>
    <t xml:space="preserve">Изготовление и установка витражной алюминиевой перегородки с двойным остеклением и дверью, RAL7026 со стоимостью материалов </t>
  </si>
  <si>
    <t xml:space="preserve">Изготовление и установка витражной алюминиевой  перегородки с двойным остеклением (глухая), RAL7026 со стоимостью материалов </t>
  </si>
  <si>
    <t xml:space="preserve">Устройство подвесного потолка армстронг </t>
  </si>
  <si>
    <t>Панели армстронг 600*600мм (белый, без узоров) с каркасом и подвесом (Китай или Россия)</t>
  </si>
  <si>
    <t>Анкерный дюбель (дюбельман) 6*60мм</t>
  </si>
  <si>
    <t>пач</t>
  </si>
  <si>
    <t>Шпатлёвка стен на 2 раза с шлифовкой и установкой откосного уголка</t>
  </si>
  <si>
    <t>Наждачная бумага №0</t>
  </si>
  <si>
    <t>Наждачная бумага №1</t>
  </si>
  <si>
    <t>Шпатлевка Глатт, 25кг</t>
  </si>
  <si>
    <t>Откосный уголок</t>
  </si>
  <si>
    <t>Мелкий ремонт покрытия стен (заделка отверстий, трещин, подготовка к покраске)</t>
  </si>
  <si>
    <t>Грунтовка стен</t>
  </si>
  <si>
    <t xml:space="preserve">Праймер ALINEX </t>
  </si>
  <si>
    <t>В/эм окраска стен на 2 раза</t>
  </si>
  <si>
    <t>Водоэмульсионная краска белая</t>
  </si>
  <si>
    <t>Водоэмульсионная колерованная краска Alina H164</t>
  </si>
  <si>
    <t>Водоэмульсионная колерованная краска Fawori S2065-R90b</t>
  </si>
  <si>
    <t>Водоэмульсионная колерованная краска S300 Tikkurilla</t>
  </si>
  <si>
    <t>Скотч малярный</t>
  </si>
  <si>
    <t>Валик</t>
  </si>
  <si>
    <t>Кисть</t>
  </si>
  <si>
    <t xml:space="preserve">Поклейка фотообоев. Рисунок согласно дизайна заказчика (со стоимостью всех материалов) </t>
  </si>
  <si>
    <t xml:space="preserve">Изготовление и установка роллштор на окна (со стоимостью материалов) </t>
  </si>
  <si>
    <t>Установка межкомнатной двери с врезкой замка и установкой обналичника</t>
  </si>
  <si>
    <t>Дверь межкомнатная (вид Абстракция) в комплекте с обналичником и коробкой. Цвет белый.</t>
  </si>
  <si>
    <t>Петли</t>
  </si>
  <si>
    <t>компл</t>
  </si>
  <si>
    <t>Ручки</t>
  </si>
  <si>
    <t>Замок врезной</t>
  </si>
  <si>
    <t>Установка унитаза с подключением</t>
  </si>
  <si>
    <t>Установка раковины с подключением</t>
  </si>
  <si>
    <t>Прокладка водопроводной и канализационной труб ПВХ с устройством штроб с последующей заделкой</t>
  </si>
  <si>
    <t>Маслянная окраска труб, радиаторов и т.д.</t>
  </si>
  <si>
    <t>Маслянная краска белая 3кг</t>
  </si>
  <si>
    <t>бан</t>
  </si>
  <si>
    <t>Изготовление и установка роллставней Ral7026 на фасад - размер11*3,5м с установкой в цвет роллставней металлического каркаса из профильной трубы 100*100мм. (в комплекте блок ДУ + 3 пульта с подводкой к электрической сети здания) со стоимостью материалов</t>
  </si>
  <si>
    <t>Устройство ступеней из бетона и металлокаркаса (с учетом всех материалов)</t>
  </si>
  <si>
    <t>Замена водосточной трубы (с учетом материалов)</t>
  </si>
  <si>
    <t>Изготовление и монтаж решетки из прутка 14мм на потолок кассы</t>
  </si>
  <si>
    <t>Перемещение старой мебели на склад</t>
  </si>
  <si>
    <t>Транспортные расходы (доставка работников, материалов, вывоз мусора и т.д.)</t>
  </si>
  <si>
    <t xml:space="preserve">Срок выполнения работ с учетом параллельной работы </t>
  </si>
  <si>
    <t>Не более 20 дней</t>
  </si>
  <si>
    <t xml:space="preserve">Допускается предоплата не более 50%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</si>
</sst>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b/>
      <sz val="16"/>
      <name val="Calibri Light"/>
      <family val="2"/>
      <charset val="204"/>
      <scheme val="major"/>
    </font>
    <font>
      <b/>
      <sz val="9"/>
      <name val="Calibri Light"/>
      <family val="2"/>
      <charset val="204"/>
      <scheme val="major"/>
    </font>
    <font>
      <sz val="9"/>
      <name val="Calibri Light"/>
      <family val="2"/>
      <charset val="204"/>
      <scheme val="major"/>
    </font>
    <font>
      <i/>
      <sz val="9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sz val="10"/>
      <name val="Segoe UI"/>
      <family val="2"/>
      <charset val="204"/>
    </font>
    <font>
      <sz val="10"/>
      <color theme="1"/>
      <name val="Segoe UI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/>
    <xf numFmtId="0" fontId="6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/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14" fontId="5" fillId="0" borderId="9" xfId="0" applyNumberFormat="1" applyFont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wrapText="1"/>
    </xf>
    <xf numFmtId="0" fontId="9" fillId="0" borderId="6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3">
    <cellStyle name="Normal_Purchase Request,no logo, Appendix 1" xfId="1" xr:uid="{ABB3A2F8-4FE3-4B77-9155-497307D5C603}"/>
    <cellStyle name="Обычный" xfId="0" builtinId="0"/>
    <cellStyle name="Обычный 3" xfId="2" xr:uid="{CEC54A61-DDB9-4853-B6B3-29EF5DA34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7D21E-A145-4DDA-8275-0BDCB6075AF3}">
  <dimension ref="A2:G113"/>
  <sheetViews>
    <sheetView tabSelected="1" workbookViewId="0">
      <selection activeCell="B17" sqref="B17"/>
    </sheetView>
  </sheetViews>
  <sheetFormatPr defaultRowHeight="14.4" x14ac:dyDescent="0.3"/>
  <cols>
    <col min="1" max="1" width="4.5546875" style="18" bestFit="1" customWidth="1"/>
    <col min="2" max="2" width="59.88671875" style="8" customWidth="1"/>
    <col min="3" max="3" width="16.5546875" style="8" customWidth="1"/>
    <col min="4" max="4" width="8.88671875" style="8"/>
    <col min="5" max="6" width="23" style="8" customWidth="1"/>
    <col min="7" max="16384" width="8.88671875" style="8"/>
  </cols>
  <sheetData>
    <row r="2" spans="1:7" ht="21" x14ac:dyDescent="0.3">
      <c r="B2" s="6" t="s">
        <v>0</v>
      </c>
      <c r="C2" s="6"/>
      <c r="D2" s="6"/>
      <c r="E2" s="6"/>
      <c r="F2" s="16"/>
      <c r="G2" s="7"/>
    </row>
    <row r="3" spans="1:7" x14ac:dyDescent="0.3">
      <c r="B3" s="5" t="s">
        <v>1</v>
      </c>
      <c r="C3" s="1"/>
      <c r="D3" s="2" t="s">
        <v>2</v>
      </c>
      <c r="E3" s="14"/>
      <c r="F3" s="13"/>
      <c r="G3" s="15"/>
    </row>
    <row r="4" spans="1:7" x14ac:dyDescent="0.3">
      <c r="B4" s="5" t="s">
        <v>3</v>
      </c>
      <c r="C4" s="1"/>
      <c r="E4" s="3"/>
      <c r="F4" s="3"/>
      <c r="G4" s="3"/>
    </row>
    <row r="5" spans="1:7" x14ac:dyDescent="0.3">
      <c r="B5" s="5" t="s">
        <v>4</v>
      </c>
      <c r="C5" s="1"/>
      <c r="E5" s="3"/>
      <c r="F5" s="3"/>
      <c r="G5" s="3"/>
    </row>
    <row r="6" spans="1:7" x14ac:dyDescent="0.3">
      <c r="B6" s="5" t="s">
        <v>5</v>
      </c>
      <c r="C6" s="1"/>
      <c r="E6" s="3"/>
      <c r="F6" s="3"/>
      <c r="G6" s="3"/>
    </row>
    <row r="9" spans="1:7" ht="30" x14ac:dyDescent="0.3">
      <c r="A9" s="17" t="s">
        <v>6</v>
      </c>
      <c r="B9" s="17" t="s">
        <v>14</v>
      </c>
      <c r="C9" s="17" t="s">
        <v>15</v>
      </c>
      <c r="D9" s="17" t="s">
        <v>16</v>
      </c>
      <c r="E9" s="17" t="s">
        <v>17</v>
      </c>
      <c r="F9" s="17" t="s">
        <v>18</v>
      </c>
    </row>
    <row r="10" spans="1:7" ht="15" x14ac:dyDescent="0.35">
      <c r="A10" s="9">
        <v>1</v>
      </c>
      <c r="B10" s="21" t="s">
        <v>22</v>
      </c>
      <c r="C10" s="22" t="s">
        <v>13</v>
      </c>
      <c r="D10" s="22">
        <v>58.6</v>
      </c>
      <c r="E10" s="9"/>
      <c r="F10" s="30">
        <f>E10*D10</f>
        <v>0</v>
      </c>
    </row>
    <row r="11" spans="1:7" ht="15" x14ac:dyDescent="0.35">
      <c r="A11" s="9">
        <v>2</v>
      </c>
      <c r="B11" s="21" t="s">
        <v>23</v>
      </c>
      <c r="C11" s="22" t="s">
        <v>13</v>
      </c>
      <c r="D11" s="22">
        <v>73.099999999999994</v>
      </c>
      <c r="E11" s="9"/>
      <c r="F11" s="30">
        <f t="shared" ref="F11:F74" si="0">E11*D11</f>
        <v>0</v>
      </c>
    </row>
    <row r="12" spans="1:7" ht="15" x14ac:dyDescent="0.35">
      <c r="A12" s="9">
        <v>3</v>
      </c>
      <c r="B12" s="21" t="s">
        <v>24</v>
      </c>
      <c r="C12" s="22" t="s">
        <v>13</v>
      </c>
      <c r="D12" s="22">
        <v>16.8</v>
      </c>
      <c r="E12" s="9"/>
      <c r="F12" s="30">
        <f t="shared" si="0"/>
        <v>0</v>
      </c>
    </row>
    <row r="13" spans="1:7" ht="15" x14ac:dyDescent="0.35">
      <c r="A13" s="9">
        <v>4</v>
      </c>
      <c r="B13" s="21" t="s">
        <v>25</v>
      </c>
      <c r="C13" s="22" t="s">
        <v>13</v>
      </c>
      <c r="D13" s="22">
        <v>16.2</v>
      </c>
      <c r="E13" s="9"/>
      <c r="F13" s="30">
        <f t="shared" si="0"/>
        <v>0</v>
      </c>
    </row>
    <row r="14" spans="1:7" ht="15" x14ac:dyDescent="0.35">
      <c r="A14" s="9">
        <v>5</v>
      </c>
      <c r="B14" s="21" t="s">
        <v>26</v>
      </c>
      <c r="C14" s="22" t="s">
        <v>9</v>
      </c>
      <c r="D14" s="22">
        <v>5</v>
      </c>
      <c r="E14" s="9"/>
      <c r="F14" s="30">
        <f t="shared" si="0"/>
        <v>0</v>
      </c>
    </row>
    <row r="15" spans="1:7" ht="15" x14ac:dyDescent="0.35">
      <c r="A15" s="9">
        <v>6</v>
      </c>
      <c r="B15" s="21" t="s">
        <v>27</v>
      </c>
      <c r="C15" s="22" t="s">
        <v>28</v>
      </c>
      <c r="D15" s="22">
        <v>2</v>
      </c>
      <c r="E15" s="9"/>
      <c r="F15" s="30">
        <f t="shared" si="0"/>
        <v>0</v>
      </c>
    </row>
    <row r="16" spans="1:7" ht="15" x14ac:dyDescent="0.35">
      <c r="A16" s="9">
        <v>7</v>
      </c>
      <c r="B16" s="21" t="s">
        <v>29</v>
      </c>
      <c r="C16" s="22" t="s">
        <v>13</v>
      </c>
      <c r="D16" s="22">
        <v>400</v>
      </c>
      <c r="E16" s="9"/>
      <c r="F16" s="30">
        <f t="shared" si="0"/>
        <v>0</v>
      </c>
    </row>
    <row r="17" spans="1:6" ht="15" x14ac:dyDescent="0.35">
      <c r="A17" s="9">
        <v>8</v>
      </c>
      <c r="B17" s="21" t="s">
        <v>30</v>
      </c>
      <c r="C17" s="22" t="s">
        <v>13</v>
      </c>
      <c r="D17" s="22">
        <v>183</v>
      </c>
      <c r="E17" s="9"/>
      <c r="F17" s="30">
        <f t="shared" si="0"/>
        <v>0</v>
      </c>
    </row>
    <row r="18" spans="1:6" ht="15" x14ac:dyDescent="0.35">
      <c r="A18" s="9">
        <v>9</v>
      </c>
      <c r="B18" s="21" t="s">
        <v>31</v>
      </c>
      <c r="C18" s="22" t="s">
        <v>13</v>
      </c>
      <c r="D18" s="22">
        <v>30</v>
      </c>
      <c r="E18" s="9"/>
      <c r="F18" s="30">
        <f t="shared" si="0"/>
        <v>0</v>
      </c>
    </row>
    <row r="19" spans="1:6" ht="15" x14ac:dyDescent="0.35">
      <c r="A19" s="9">
        <v>10</v>
      </c>
      <c r="B19" s="21" t="s">
        <v>32</v>
      </c>
      <c r="C19" s="22" t="s">
        <v>10</v>
      </c>
      <c r="D19" s="22">
        <v>342.9</v>
      </c>
      <c r="E19" s="9"/>
      <c r="F19" s="30">
        <f t="shared" si="0"/>
        <v>0</v>
      </c>
    </row>
    <row r="20" spans="1:6" ht="15" x14ac:dyDescent="0.35">
      <c r="A20" s="9">
        <v>11</v>
      </c>
      <c r="B20" s="21" t="s">
        <v>33</v>
      </c>
      <c r="C20" s="22" t="s">
        <v>10</v>
      </c>
      <c r="D20" s="22">
        <v>150</v>
      </c>
      <c r="E20" s="9"/>
      <c r="F20" s="30">
        <f t="shared" si="0"/>
        <v>0</v>
      </c>
    </row>
    <row r="21" spans="1:6" ht="15" x14ac:dyDescent="0.35">
      <c r="A21" s="9">
        <v>12</v>
      </c>
      <c r="B21" s="21" t="s">
        <v>34</v>
      </c>
      <c r="C21" s="22" t="s">
        <v>9</v>
      </c>
      <c r="D21" s="22">
        <v>2</v>
      </c>
      <c r="E21" s="9"/>
      <c r="F21" s="30">
        <f t="shared" si="0"/>
        <v>0</v>
      </c>
    </row>
    <row r="22" spans="1:6" ht="15" x14ac:dyDescent="0.35">
      <c r="A22" s="9">
        <v>13</v>
      </c>
      <c r="B22" s="21" t="s">
        <v>35</v>
      </c>
      <c r="C22" s="22" t="s">
        <v>13</v>
      </c>
      <c r="D22" s="22">
        <v>25</v>
      </c>
      <c r="E22" s="9"/>
      <c r="F22" s="30">
        <f t="shared" si="0"/>
        <v>0</v>
      </c>
    </row>
    <row r="23" spans="1:6" ht="15" x14ac:dyDescent="0.35">
      <c r="A23" s="9">
        <v>14</v>
      </c>
      <c r="B23" s="21" t="s">
        <v>36</v>
      </c>
      <c r="C23" s="22" t="s">
        <v>13</v>
      </c>
      <c r="D23" s="22">
        <v>7.8</v>
      </c>
      <c r="E23" s="9"/>
      <c r="F23" s="30">
        <f t="shared" si="0"/>
        <v>0</v>
      </c>
    </row>
    <row r="24" spans="1:6" ht="15" x14ac:dyDescent="0.35">
      <c r="A24" s="9">
        <v>15</v>
      </c>
      <c r="B24" s="21" t="s">
        <v>37</v>
      </c>
      <c r="C24" s="22" t="s">
        <v>9</v>
      </c>
      <c r="D24" s="23">
        <v>912.6</v>
      </c>
      <c r="E24" s="9"/>
      <c r="F24" s="30">
        <f t="shared" si="0"/>
        <v>0</v>
      </c>
    </row>
    <row r="25" spans="1:6" ht="15" x14ac:dyDescent="0.35">
      <c r="A25" s="9">
        <v>16</v>
      </c>
      <c r="B25" s="21" t="s">
        <v>38</v>
      </c>
      <c r="C25" s="22" t="s">
        <v>39</v>
      </c>
      <c r="D25" s="24">
        <v>0.64022400000000002</v>
      </c>
      <c r="E25" s="9"/>
      <c r="F25" s="30">
        <f t="shared" si="0"/>
        <v>0</v>
      </c>
    </row>
    <row r="26" spans="1:6" ht="15" x14ac:dyDescent="0.35">
      <c r="A26" s="9">
        <v>17</v>
      </c>
      <c r="B26" s="21" t="s">
        <v>40</v>
      </c>
      <c r="C26" s="22" t="s">
        <v>13</v>
      </c>
      <c r="D26" s="22">
        <v>4</v>
      </c>
      <c r="E26" s="9"/>
      <c r="F26" s="30">
        <f t="shared" si="0"/>
        <v>0</v>
      </c>
    </row>
    <row r="27" spans="1:6" ht="15" x14ac:dyDescent="0.35">
      <c r="A27" s="9">
        <v>18</v>
      </c>
      <c r="B27" s="21" t="s">
        <v>41</v>
      </c>
      <c r="C27" s="22" t="s">
        <v>13</v>
      </c>
      <c r="D27" s="22">
        <v>7.8</v>
      </c>
      <c r="E27" s="9"/>
      <c r="F27" s="30">
        <f t="shared" si="0"/>
        <v>0</v>
      </c>
    </row>
    <row r="28" spans="1:6" ht="15" x14ac:dyDescent="0.35">
      <c r="A28" s="9">
        <v>19</v>
      </c>
      <c r="B28" s="21" t="s">
        <v>42</v>
      </c>
      <c r="C28" s="22" t="s">
        <v>43</v>
      </c>
      <c r="D28" s="22">
        <v>3</v>
      </c>
      <c r="E28" s="9"/>
      <c r="F28" s="30">
        <f t="shared" si="0"/>
        <v>0</v>
      </c>
    </row>
    <row r="29" spans="1:6" ht="15" x14ac:dyDescent="0.35">
      <c r="A29" s="9">
        <v>20</v>
      </c>
      <c r="B29" s="21" t="s">
        <v>44</v>
      </c>
      <c r="C29" s="22" t="s">
        <v>13</v>
      </c>
      <c r="D29" s="22">
        <v>20.6</v>
      </c>
      <c r="E29" s="9"/>
      <c r="F29" s="30">
        <f t="shared" si="0"/>
        <v>0</v>
      </c>
    </row>
    <row r="30" spans="1:6" ht="15" x14ac:dyDescent="0.35">
      <c r="A30" s="9">
        <v>21</v>
      </c>
      <c r="B30" s="21" t="s">
        <v>45</v>
      </c>
      <c r="C30" s="22" t="s">
        <v>46</v>
      </c>
      <c r="D30" s="24">
        <v>6.5233333333333325</v>
      </c>
      <c r="E30" s="9"/>
      <c r="F30" s="30">
        <f t="shared" si="0"/>
        <v>0</v>
      </c>
    </row>
    <row r="31" spans="1:6" ht="15" x14ac:dyDescent="0.35">
      <c r="A31" s="9">
        <v>22</v>
      </c>
      <c r="B31" s="21" t="s">
        <v>47</v>
      </c>
      <c r="C31" s="22" t="s">
        <v>13</v>
      </c>
      <c r="D31" s="22">
        <v>6</v>
      </c>
      <c r="E31" s="9"/>
      <c r="F31" s="30">
        <f t="shared" si="0"/>
        <v>0</v>
      </c>
    </row>
    <row r="32" spans="1:6" ht="15" x14ac:dyDescent="0.35">
      <c r="A32" s="9">
        <v>23</v>
      </c>
      <c r="B32" s="21" t="s">
        <v>48</v>
      </c>
      <c r="C32" s="22" t="s">
        <v>10</v>
      </c>
      <c r="D32" s="22">
        <v>2.5</v>
      </c>
      <c r="E32" s="9"/>
      <c r="F32" s="30">
        <f t="shared" si="0"/>
        <v>0</v>
      </c>
    </row>
    <row r="33" spans="1:6" ht="15" x14ac:dyDescent="0.35">
      <c r="A33" s="9">
        <v>24</v>
      </c>
      <c r="B33" s="21" t="s">
        <v>49</v>
      </c>
      <c r="C33" s="22" t="s">
        <v>10</v>
      </c>
      <c r="D33" s="22">
        <v>24</v>
      </c>
      <c r="E33" s="9"/>
      <c r="F33" s="30">
        <f t="shared" si="0"/>
        <v>0</v>
      </c>
    </row>
    <row r="34" spans="1:6" ht="15" x14ac:dyDescent="0.35">
      <c r="A34" s="9">
        <v>25</v>
      </c>
      <c r="B34" s="21" t="s">
        <v>50</v>
      </c>
      <c r="C34" s="22" t="s">
        <v>10</v>
      </c>
      <c r="D34" s="22">
        <v>10</v>
      </c>
      <c r="E34" s="9"/>
      <c r="F34" s="30">
        <f t="shared" si="0"/>
        <v>0</v>
      </c>
    </row>
    <row r="35" spans="1:6" ht="15" x14ac:dyDescent="0.35">
      <c r="A35" s="9">
        <v>26</v>
      </c>
      <c r="B35" s="21" t="s">
        <v>51</v>
      </c>
      <c r="C35" s="22" t="s">
        <v>9</v>
      </c>
      <c r="D35" s="22">
        <v>7</v>
      </c>
      <c r="E35" s="9"/>
      <c r="F35" s="30">
        <f t="shared" si="0"/>
        <v>0</v>
      </c>
    </row>
    <row r="36" spans="1:6" ht="15" x14ac:dyDescent="0.35">
      <c r="A36" s="9">
        <v>27</v>
      </c>
      <c r="B36" s="21" t="s">
        <v>52</v>
      </c>
      <c r="C36" s="22" t="s">
        <v>13</v>
      </c>
      <c r="D36" s="22">
        <v>183</v>
      </c>
      <c r="E36" s="9"/>
      <c r="F36" s="30">
        <f t="shared" si="0"/>
        <v>0</v>
      </c>
    </row>
    <row r="37" spans="1:6" ht="15" x14ac:dyDescent="0.35">
      <c r="A37" s="9">
        <v>28</v>
      </c>
      <c r="B37" s="21" t="s">
        <v>53</v>
      </c>
      <c r="C37" s="22" t="s">
        <v>13</v>
      </c>
      <c r="D37" s="22">
        <f>D36</f>
        <v>183</v>
      </c>
      <c r="E37" s="9"/>
      <c r="F37" s="30">
        <f t="shared" si="0"/>
        <v>0</v>
      </c>
    </row>
    <row r="38" spans="1:6" ht="15" x14ac:dyDescent="0.35">
      <c r="A38" s="9">
        <v>29</v>
      </c>
      <c r="B38" s="21" t="s">
        <v>54</v>
      </c>
      <c r="C38" s="22" t="s">
        <v>46</v>
      </c>
      <c r="D38" s="22">
        <f>(D37*8.5)/25</f>
        <v>62.22</v>
      </c>
      <c r="E38" s="9"/>
      <c r="F38" s="30">
        <f t="shared" si="0"/>
        <v>0</v>
      </c>
    </row>
    <row r="39" spans="1:6" ht="15" x14ac:dyDescent="0.35">
      <c r="A39" s="9">
        <v>30</v>
      </c>
      <c r="B39" s="21" t="s">
        <v>55</v>
      </c>
      <c r="C39" s="22" t="s">
        <v>56</v>
      </c>
      <c r="D39" s="22">
        <f>D37*0.04</f>
        <v>7.32</v>
      </c>
      <c r="E39" s="9"/>
      <c r="F39" s="30">
        <f t="shared" si="0"/>
        <v>0</v>
      </c>
    </row>
    <row r="40" spans="1:6" ht="15" x14ac:dyDescent="0.35">
      <c r="A40" s="9">
        <v>31</v>
      </c>
      <c r="B40" s="21" t="s">
        <v>57</v>
      </c>
      <c r="C40" s="22" t="s">
        <v>10</v>
      </c>
      <c r="D40" s="22">
        <v>124</v>
      </c>
      <c r="E40" s="9"/>
      <c r="F40" s="30">
        <f t="shared" si="0"/>
        <v>0</v>
      </c>
    </row>
    <row r="41" spans="1:6" ht="15" x14ac:dyDescent="0.35">
      <c r="A41" s="9">
        <v>32</v>
      </c>
      <c r="B41" s="21" t="s">
        <v>53</v>
      </c>
      <c r="C41" s="22" t="s">
        <v>13</v>
      </c>
      <c r="D41" s="22">
        <f>D40*0.1</f>
        <v>12.4</v>
      </c>
      <c r="E41" s="9"/>
      <c r="F41" s="30">
        <f t="shared" si="0"/>
        <v>0</v>
      </c>
    </row>
    <row r="42" spans="1:6" ht="15" x14ac:dyDescent="0.35">
      <c r="A42" s="9">
        <v>33</v>
      </c>
      <c r="B42" s="21" t="s">
        <v>54</v>
      </c>
      <c r="C42" s="22" t="s">
        <v>46</v>
      </c>
      <c r="D42" s="22">
        <f>(D41*8.5)/25</f>
        <v>4.2160000000000002</v>
      </c>
      <c r="E42" s="9"/>
      <c r="F42" s="30">
        <f t="shared" si="0"/>
        <v>0</v>
      </c>
    </row>
    <row r="43" spans="1:6" ht="15" x14ac:dyDescent="0.35">
      <c r="A43" s="9">
        <v>34</v>
      </c>
      <c r="B43" s="21" t="s">
        <v>58</v>
      </c>
      <c r="C43" s="22" t="s">
        <v>13</v>
      </c>
      <c r="D43" s="22">
        <v>17</v>
      </c>
      <c r="E43" s="9"/>
      <c r="F43" s="30">
        <f t="shared" si="0"/>
        <v>0</v>
      </c>
    </row>
    <row r="44" spans="1:6" ht="15" x14ac:dyDescent="0.35">
      <c r="A44" s="9">
        <v>35</v>
      </c>
      <c r="B44" s="21" t="s">
        <v>59</v>
      </c>
      <c r="C44" s="22" t="s">
        <v>13</v>
      </c>
      <c r="D44" s="22">
        <f>D43</f>
        <v>17</v>
      </c>
      <c r="E44" s="9"/>
      <c r="F44" s="30">
        <f t="shared" si="0"/>
        <v>0</v>
      </c>
    </row>
    <row r="45" spans="1:6" ht="15" x14ac:dyDescent="0.35">
      <c r="A45" s="9">
        <v>36</v>
      </c>
      <c r="B45" s="21" t="s">
        <v>60</v>
      </c>
      <c r="C45" s="22" t="s">
        <v>46</v>
      </c>
      <c r="D45" s="22">
        <f>(D44*8.5)/25</f>
        <v>5.78</v>
      </c>
      <c r="E45" s="9"/>
      <c r="F45" s="30">
        <f t="shared" si="0"/>
        <v>0</v>
      </c>
    </row>
    <row r="46" spans="1:6" ht="15" x14ac:dyDescent="0.35">
      <c r="A46" s="9">
        <v>37</v>
      </c>
      <c r="B46" s="21" t="s">
        <v>55</v>
      </c>
      <c r="C46" s="22" t="s">
        <v>56</v>
      </c>
      <c r="D46" s="22">
        <f>D44*0.04</f>
        <v>0.68</v>
      </c>
      <c r="E46" s="9"/>
      <c r="F46" s="30">
        <f t="shared" si="0"/>
        <v>0</v>
      </c>
    </row>
    <row r="47" spans="1:6" ht="15" x14ac:dyDescent="0.35">
      <c r="A47" s="9">
        <v>38</v>
      </c>
      <c r="B47" s="21" t="s">
        <v>61</v>
      </c>
      <c r="C47" s="22" t="s">
        <v>43</v>
      </c>
      <c r="D47" s="22">
        <f>D44*0.33</f>
        <v>5.61</v>
      </c>
      <c r="E47" s="9"/>
      <c r="F47" s="30">
        <f t="shared" si="0"/>
        <v>0</v>
      </c>
    </row>
    <row r="48" spans="1:6" ht="45" x14ac:dyDescent="0.35">
      <c r="A48" s="9">
        <v>39</v>
      </c>
      <c r="B48" s="21" t="s">
        <v>62</v>
      </c>
      <c r="C48" s="22" t="s">
        <v>13</v>
      </c>
      <c r="D48" s="22">
        <v>123.2</v>
      </c>
      <c r="E48" s="9"/>
      <c r="F48" s="30">
        <f t="shared" si="0"/>
        <v>0</v>
      </c>
    </row>
    <row r="49" spans="1:6" ht="15" x14ac:dyDescent="0.35">
      <c r="A49" s="9">
        <v>40</v>
      </c>
      <c r="B49" s="25" t="s">
        <v>63</v>
      </c>
      <c r="C49" s="10" t="s">
        <v>64</v>
      </c>
      <c r="D49" s="10">
        <f>(D48/3*1.05)*2</f>
        <v>86.240000000000009</v>
      </c>
      <c r="E49" s="9"/>
      <c r="F49" s="30">
        <f t="shared" si="0"/>
        <v>0</v>
      </c>
    </row>
    <row r="50" spans="1:6" ht="15" x14ac:dyDescent="0.35">
      <c r="A50" s="9">
        <v>41</v>
      </c>
      <c r="B50" s="25" t="s">
        <v>65</v>
      </c>
      <c r="C50" s="10" t="s">
        <v>66</v>
      </c>
      <c r="D50" s="10">
        <v>202</v>
      </c>
      <c r="E50" s="9"/>
      <c r="F50" s="30">
        <f t="shared" si="0"/>
        <v>0</v>
      </c>
    </row>
    <row r="51" spans="1:6" ht="15" x14ac:dyDescent="0.35">
      <c r="A51" s="9">
        <v>42</v>
      </c>
      <c r="B51" s="25" t="s">
        <v>67</v>
      </c>
      <c r="C51" s="10" t="s">
        <v>66</v>
      </c>
      <c r="D51" s="10">
        <v>256</v>
      </c>
      <c r="E51" s="9"/>
      <c r="F51" s="30">
        <f t="shared" si="0"/>
        <v>0</v>
      </c>
    </row>
    <row r="52" spans="1:6" ht="15" x14ac:dyDescent="0.35">
      <c r="A52" s="9">
        <v>43</v>
      </c>
      <c r="B52" s="25" t="s">
        <v>68</v>
      </c>
      <c r="C52" s="10" t="s">
        <v>9</v>
      </c>
      <c r="D52" s="10">
        <f>D49*30</f>
        <v>2587.2000000000003</v>
      </c>
      <c r="E52" s="9"/>
      <c r="F52" s="30">
        <f t="shared" si="0"/>
        <v>0</v>
      </c>
    </row>
    <row r="53" spans="1:6" ht="15" x14ac:dyDescent="0.35">
      <c r="A53" s="9">
        <v>44</v>
      </c>
      <c r="B53" s="25" t="s">
        <v>69</v>
      </c>
      <c r="C53" s="10" t="s">
        <v>9</v>
      </c>
      <c r="D53" s="10">
        <f>D49*1.8</f>
        <v>155.23200000000003</v>
      </c>
      <c r="E53" s="9"/>
      <c r="F53" s="30">
        <f t="shared" si="0"/>
        <v>0</v>
      </c>
    </row>
    <row r="54" spans="1:6" ht="15" x14ac:dyDescent="0.35">
      <c r="A54" s="9">
        <v>45</v>
      </c>
      <c r="B54" s="25" t="s">
        <v>70</v>
      </c>
      <c r="C54" s="10" t="s">
        <v>71</v>
      </c>
      <c r="D54" s="10">
        <v>17</v>
      </c>
      <c r="E54" s="9"/>
      <c r="F54" s="30">
        <f t="shared" si="0"/>
        <v>0</v>
      </c>
    </row>
    <row r="55" spans="1:6" ht="15" x14ac:dyDescent="0.35">
      <c r="A55" s="9">
        <v>46</v>
      </c>
      <c r="B55" s="25" t="s">
        <v>72</v>
      </c>
      <c r="C55" s="10" t="s">
        <v>43</v>
      </c>
      <c r="D55" s="10">
        <f>D49*0.09</f>
        <v>7.7616000000000005</v>
      </c>
      <c r="E55" s="9"/>
      <c r="F55" s="30">
        <f t="shared" si="0"/>
        <v>0</v>
      </c>
    </row>
    <row r="56" spans="1:6" ht="15" x14ac:dyDescent="0.35">
      <c r="A56" s="9">
        <v>47</v>
      </c>
      <c r="B56" s="25" t="s">
        <v>73</v>
      </c>
      <c r="C56" s="10" t="s">
        <v>13</v>
      </c>
      <c r="D56" s="10">
        <v>123.2</v>
      </c>
      <c r="E56" s="9"/>
      <c r="F56" s="30">
        <f t="shared" si="0"/>
        <v>0</v>
      </c>
    </row>
    <row r="57" spans="1:6" ht="30" x14ac:dyDescent="0.35">
      <c r="A57" s="9">
        <v>48</v>
      </c>
      <c r="B57" s="25" t="s">
        <v>74</v>
      </c>
      <c r="C57" s="10" t="s">
        <v>13</v>
      </c>
      <c r="D57" s="10">
        <v>40</v>
      </c>
      <c r="E57" s="9"/>
      <c r="F57" s="30">
        <f t="shared" si="0"/>
        <v>0</v>
      </c>
    </row>
    <row r="58" spans="1:6" ht="15" x14ac:dyDescent="0.35">
      <c r="A58" s="9">
        <v>49</v>
      </c>
      <c r="B58" s="25" t="s">
        <v>75</v>
      </c>
      <c r="C58" s="22" t="s">
        <v>10</v>
      </c>
      <c r="D58" s="10">
        <v>78</v>
      </c>
      <c r="E58" s="9"/>
      <c r="F58" s="30">
        <f t="shared" si="0"/>
        <v>0</v>
      </c>
    </row>
    <row r="59" spans="1:6" ht="15" x14ac:dyDescent="0.35">
      <c r="A59" s="9">
        <v>50</v>
      </c>
      <c r="B59" s="25" t="s">
        <v>76</v>
      </c>
      <c r="C59" s="22" t="s">
        <v>13</v>
      </c>
      <c r="D59" s="10">
        <v>38.54</v>
      </c>
      <c r="E59" s="9"/>
      <c r="F59" s="30">
        <f t="shared" si="0"/>
        <v>0</v>
      </c>
    </row>
    <row r="60" spans="1:6" ht="15" x14ac:dyDescent="0.35">
      <c r="A60" s="9">
        <v>51</v>
      </c>
      <c r="B60" s="25" t="s">
        <v>77</v>
      </c>
      <c r="C60" s="22" t="s">
        <v>43</v>
      </c>
      <c r="D60" s="10">
        <v>5</v>
      </c>
      <c r="E60" s="9"/>
      <c r="F60" s="30">
        <f t="shared" si="0"/>
        <v>0</v>
      </c>
    </row>
    <row r="61" spans="1:6" ht="15" x14ac:dyDescent="0.35">
      <c r="A61" s="9">
        <v>52</v>
      </c>
      <c r="B61" s="25" t="s">
        <v>78</v>
      </c>
      <c r="C61" s="22" t="s">
        <v>9</v>
      </c>
      <c r="D61" s="10">
        <v>4</v>
      </c>
      <c r="E61" s="9"/>
      <c r="F61" s="30">
        <f t="shared" si="0"/>
        <v>0</v>
      </c>
    </row>
    <row r="62" spans="1:6" ht="15" x14ac:dyDescent="0.35">
      <c r="A62" s="9">
        <v>53</v>
      </c>
      <c r="B62" s="25" t="s">
        <v>79</v>
      </c>
      <c r="C62" s="22" t="s">
        <v>10</v>
      </c>
      <c r="D62" s="10">
        <v>5</v>
      </c>
      <c r="E62" s="9"/>
      <c r="F62" s="30">
        <f t="shared" si="0"/>
        <v>0</v>
      </c>
    </row>
    <row r="63" spans="1:6" ht="15" x14ac:dyDescent="0.35">
      <c r="A63" s="9">
        <v>54</v>
      </c>
      <c r="B63" s="25" t="s">
        <v>80</v>
      </c>
      <c r="C63" s="22" t="s">
        <v>13</v>
      </c>
      <c r="D63" s="22">
        <v>95</v>
      </c>
      <c r="E63" s="9"/>
      <c r="F63" s="30">
        <f t="shared" si="0"/>
        <v>0</v>
      </c>
    </row>
    <row r="64" spans="1:6" ht="15" x14ac:dyDescent="0.35">
      <c r="A64" s="9">
        <v>55</v>
      </c>
      <c r="B64" s="25" t="s">
        <v>63</v>
      </c>
      <c r="C64" s="10" t="s">
        <v>64</v>
      </c>
      <c r="D64" s="10">
        <v>30</v>
      </c>
      <c r="E64" s="9"/>
      <c r="F64" s="30">
        <f t="shared" si="0"/>
        <v>0</v>
      </c>
    </row>
    <row r="65" spans="1:6" ht="15" x14ac:dyDescent="0.35">
      <c r="A65" s="9">
        <v>56</v>
      </c>
      <c r="B65" s="25" t="s">
        <v>68</v>
      </c>
      <c r="C65" s="10" t="s">
        <v>9</v>
      </c>
      <c r="D65" s="10">
        <v>1020</v>
      </c>
      <c r="E65" s="9"/>
      <c r="F65" s="30">
        <f t="shared" si="0"/>
        <v>0</v>
      </c>
    </row>
    <row r="66" spans="1:6" ht="15" x14ac:dyDescent="0.35">
      <c r="A66" s="9">
        <v>57</v>
      </c>
      <c r="B66" s="25" t="s">
        <v>70</v>
      </c>
      <c r="C66" s="10" t="s">
        <v>71</v>
      </c>
      <c r="D66" s="10">
        <v>6</v>
      </c>
      <c r="E66" s="9"/>
      <c r="F66" s="30">
        <f t="shared" si="0"/>
        <v>0</v>
      </c>
    </row>
    <row r="67" spans="1:6" ht="45" x14ac:dyDescent="0.35">
      <c r="A67" s="9">
        <v>58</v>
      </c>
      <c r="B67" s="21" t="s">
        <v>81</v>
      </c>
      <c r="C67" s="10" t="s">
        <v>13</v>
      </c>
      <c r="D67" s="10">
        <v>16</v>
      </c>
      <c r="E67" s="9"/>
      <c r="F67" s="30">
        <f t="shared" si="0"/>
        <v>0</v>
      </c>
    </row>
    <row r="68" spans="1:6" ht="45" x14ac:dyDescent="0.3">
      <c r="A68" s="9">
        <v>59</v>
      </c>
      <c r="B68" s="26" t="s">
        <v>82</v>
      </c>
      <c r="C68" s="22" t="s">
        <v>13</v>
      </c>
      <c r="D68" s="22">
        <f>10+3.78</f>
        <v>13.78</v>
      </c>
      <c r="E68" s="9"/>
      <c r="F68" s="30">
        <f t="shared" si="0"/>
        <v>0</v>
      </c>
    </row>
    <row r="69" spans="1:6" ht="45" x14ac:dyDescent="0.3">
      <c r="A69" s="9">
        <v>60</v>
      </c>
      <c r="B69" s="26" t="s">
        <v>83</v>
      </c>
      <c r="C69" s="22" t="s">
        <v>13</v>
      </c>
      <c r="D69" s="22">
        <v>5.0999999999999996</v>
      </c>
      <c r="E69" s="9"/>
      <c r="F69" s="30">
        <f t="shared" si="0"/>
        <v>0</v>
      </c>
    </row>
    <row r="70" spans="1:6" ht="15" x14ac:dyDescent="0.35">
      <c r="A70" s="9">
        <v>61</v>
      </c>
      <c r="B70" s="21" t="s">
        <v>84</v>
      </c>
      <c r="C70" s="22" t="s">
        <v>13</v>
      </c>
      <c r="D70" s="22">
        <v>342.9</v>
      </c>
      <c r="E70" s="9"/>
      <c r="F70" s="30">
        <f t="shared" si="0"/>
        <v>0</v>
      </c>
    </row>
    <row r="71" spans="1:6" ht="30" x14ac:dyDescent="0.35">
      <c r="A71" s="9">
        <v>62</v>
      </c>
      <c r="B71" s="21" t="s">
        <v>85</v>
      </c>
      <c r="C71" s="22" t="s">
        <v>13</v>
      </c>
      <c r="D71" s="22">
        <v>342.9</v>
      </c>
      <c r="E71" s="9"/>
      <c r="F71" s="30">
        <f t="shared" si="0"/>
        <v>0</v>
      </c>
    </row>
    <row r="72" spans="1:6" ht="15" x14ac:dyDescent="0.35">
      <c r="A72" s="9">
        <v>63</v>
      </c>
      <c r="B72" s="21" t="s">
        <v>86</v>
      </c>
      <c r="C72" s="22" t="s">
        <v>87</v>
      </c>
      <c r="D72" s="22">
        <v>14</v>
      </c>
      <c r="E72" s="9"/>
      <c r="F72" s="30">
        <f t="shared" si="0"/>
        <v>0</v>
      </c>
    </row>
    <row r="73" spans="1:6" ht="30" x14ac:dyDescent="0.35">
      <c r="A73" s="9">
        <v>64</v>
      </c>
      <c r="B73" s="21" t="s">
        <v>88</v>
      </c>
      <c r="C73" s="22" t="s">
        <v>13</v>
      </c>
      <c r="D73" s="22">
        <v>293</v>
      </c>
      <c r="E73" s="9"/>
      <c r="F73" s="30">
        <f t="shared" si="0"/>
        <v>0</v>
      </c>
    </row>
    <row r="74" spans="1:6" ht="15" x14ac:dyDescent="0.3">
      <c r="A74" s="9">
        <v>65</v>
      </c>
      <c r="B74" s="27" t="s">
        <v>89</v>
      </c>
      <c r="C74" s="10" t="s">
        <v>66</v>
      </c>
      <c r="D74" s="11">
        <v>5</v>
      </c>
      <c r="E74" s="9"/>
      <c r="F74" s="30">
        <f t="shared" si="0"/>
        <v>0</v>
      </c>
    </row>
    <row r="75" spans="1:6" ht="15" x14ac:dyDescent="0.3">
      <c r="A75" s="9">
        <v>66</v>
      </c>
      <c r="B75" s="27" t="s">
        <v>90</v>
      </c>
      <c r="C75" s="10" t="s">
        <v>66</v>
      </c>
      <c r="D75" s="11">
        <v>5</v>
      </c>
      <c r="E75" s="9"/>
      <c r="F75" s="30">
        <f t="shared" ref="F75" si="1">E75*D75</f>
        <v>0</v>
      </c>
    </row>
    <row r="76" spans="1:6" ht="15" x14ac:dyDescent="0.3">
      <c r="A76" s="9">
        <v>67</v>
      </c>
      <c r="B76" s="27" t="s">
        <v>91</v>
      </c>
      <c r="C76" s="10" t="s">
        <v>46</v>
      </c>
      <c r="D76" s="12">
        <f>2.4*D73/25</f>
        <v>28.127999999999997</v>
      </c>
      <c r="E76" s="13"/>
      <c r="F76" s="31">
        <f>E76*D76</f>
        <v>0</v>
      </c>
    </row>
    <row r="77" spans="1:6" ht="15" x14ac:dyDescent="0.3">
      <c r="A77" s="9">
        <v>68</v>
      </c>
      <c r="B77" s="27" t="s">
        <v>92</v>
      </c>
      <c r="C77" s="10" t="s">
        <v>9</v>
      </c>
      <c r="D77" s="11">
        <v>15</v>
      </c>
      <c r="E77" s="13"/>
      <c r="F77" s="31">
        <f t="shared" ref="F77:F106" si="2">E77*D77</f>
        <v>0</v>
      </c>
    </row>
    <row r="78" spans="1:6" ht="30" x14ac:dyDescent="0.35">
      <c r="A78" s="9">
        <v>69</v>
      </c>
      <c r="B78" s="21" t="s">
        <v>93</v>
      </c>
      <c r="C78" s="22" t="s">
        <v>13</v>
      </c>
      <c r="D78" s="22">
        <v>300</v>
      </c>
      <c r="E78" s="13"/>
      <c r="F78" s="31">
        <f t="shared" si="2"/>
        <v>0</v>
      </c>
    </row>
    <row r="79" spans="1:6" ht="15" x14ac:dyDescent="0.35">
      <c r="A79" s="9">
        <v>70</v>
      </c>
      <c r="B79" s="21" t="s">
        <v>94</v>
      </c>
      <c r="C79" s="22" t="s">
        <v>13</v>
      </c>
      <c r="D79" s="22">
        <v>759</v>
      </c>
      <c r="E79" s="13"/>
      <c r="F79" s="31">
        <f t="shared" si="2"/>
        <v>0</v>
      </c>
    </row>
    <row r="80" spans="1:6" ht="15" x14ac:dyDescent="0.35">
      <c r="A80" s="9">
        <v>71</v>
      </c>
      <c r="B80" s="21" t="s">
        <v>95</v>
      </c>
      <c r="C80" s="22"/>
      <c r="D80" s="22">
        <v>227.7</v>
      </c>
      <c r="E80" s="13"/>
      <c r="F80" s="31">
        <f t="shared" si="2"/>
        <v>0</v>
      </c>
    </row>
    <row r="81" spans="1:6" ht="15" x14ac:dyDescent="0.35">
      <c r="A81" s="9">
        <v>72</v>
      </c>
      <c r="B81" s="21" t="s">
        <v>96</v>
      </c>
      <c r="C81" s="22" t="s">
        <v>13</v>
      </c>
      <c r="D81" s="22">
        <v>759</v>
      </c>
      <c r="E81" s="13"/>
      <c r="F81" s="31">
        <f t="shared" si="2"/>
        <v>0</v>
      </c>
    </row>
    <row r="82" spans="1:6" ht="15" x14ac:dyDescent="0.35">
      <c r="A82" s="9">
        <v>73</v>
      </c>
      <c r="B82" s="21" t="s">
        <v>97</v>
      </c>
      <c r="C82" s="22" t="s">
        <v>43</v>
      </c>
      <c r="D82" s="22">
        <f>D81*0.45</f>
        <v>341.55</v>
      </c>
      <c r="E82" s="13"/>
      <c r="F82" s="31">
        <f t="shared" si="2"/>
        <v>0</v>
      </c>
    </row>
    <row r="83" spans="1:6" ht="15" x14ac:dyDescent="0.35">
      <c r="A83" s="9">
        <v>74</v>
      </c>
      <c r="B83" s="21" t="s">
        <v>98</v>
      </c>
      <c r="C83" s="22" t="s">
        <v>43</v>
      </c>
      <c r="D83" s="22">
        <v>15</v>
      </c>
      <c r="E83" s="13"/>
      <c r="F83" s="31">
        <f t="shared" si="2"/>
        <v>0</v>
      </c>
    </row>
    <row r="84" spans="1:6" ht="15" x14ac:dyDescent="0.35">
      <c r="A84" s="9">
        <v>75</v>
      </c>
      <c r="B84" s="21" t="s">
        <v>99</v>
      </c>
      <c r="C84" s="22" t="s">
        <v>43</v>
      </c>
      <c r="D84" s="22">
        <v>15</v>
      </c>
      <c r="E84" s="13"/>
      <c r="F84" s="31">
        <f t="shared" si="2"/>
        <v>0</v>
      </c>
    </row>
    <row r="85" spans="1:6" ht="15" x14ac:dyDescent="0.35">
      <c r="A85" s="9">
        <v>76</v>
      </c>
      <c r="B85" s="21" t="s">
        <v>100</v>
      </c>
      <c r="C85" s="22" t="s">
        <v>43</v>
      </c>
      <c r="D85" s="22">
        <v>15</v>
      </c>
      <c r="E85" s="13"/>
      <c r="F85" s="31">
        <f t="shared" si="2"/>
        <v>0</v>
      </c>
    </row>
    <row r="86" spans="1:6" ht="15" x14ac:dyDescent="0.35">
      <c r="A86" s="9">
        <v>77</v>
      </c>
      <c r="B86" s="21" t="s">
        <v>101</v>
      </c>
      <c r="C86" s="22" t="s">
        <v>9</v>
      </c>
      <c r="D86" s="22">
        <v>25</v>
      </c>
      <c r="E86" s="13"/>
      <c r="F86" s="31">
        <f t="shared" si="2"/>
        <v>0</v>
      </c>
    </row>
    <row r="87" spans="1:6" ht="15" x14ac:dyDescent="0.35">
      <c r="A87" s="9">
        <v>78</v>
      </c>
      <c r="B87" s="21" t="s">
        <v>102</v>
      </c>
      <c r="C87" s="22" t="s">
        <v>9</v>
      </c>
      <c r="D87" s="22">
        <v>7</v>
      </c>
      <c r="E87" s="13"/>
      <c r="F87" s="31">
        <f t="shared" si="2"/>
        <v>0</v>
      </c>
    </row>
    <row r="88" spans="1:6" ht="15" x14ac:dyDescent="0.35">
      <c r="A88" s="9">
        <v>79</v>
      </c>
      <c r="B88" s="21" t="s">
        <v>103</v>
      </c>
      <c r="C88" s="22" t="s">
        <v>9</v>
      </c>
      <c r="D88" s="22">
        <v>7</v>
      </c>
      <c r="E88" s="13"/>
      <c r="F88" s="31">
        <f t="shared" si="2"/>
        <v>0</v>
      </c>
    </row>
    <row r="89" spans="1:6" ht="30" x14ac:dyDescent="0.35">
      <c r="A89" s="9">
        <v>80</v>
      </c>
      <c r="B89" s="21" t="s">
        <v>104</v>
      </c>
      <c r="C89" s="22" t="s">
        <v>13</v>
      </c>
      <c r="D89" s="22">
        <v>50</v>
      </c>
      <c r="E89" s="13"/>
      <c r="F89" s="31">
        <f t="shared" si="2"/>
        <v>0</v>
      </c>
    </row>
    <row r="90" spans="1:6" ht="30" x14ac:dyDescent="0.35">
      <c r="A90" s="9">
        <v>81</v>
      </c>
      <c r="B90" s="21" t="s">
        <v>105</v>
      </c>
      <c r="C90" s="22" t="s">
        <v>13</v>
      </c>
      <c r="D90" s="22">
        <v>6.72</v>
      </c>
      <c r="E90" s="13"/>
      <c r="F90" s="31">
        <f t="shared" si="2"/>
        <v>0</v>
      </c>
    </row>
    <row r="91" spans="1:6" ht="30" x14ac:dyDescent="0.35">
      <c r="A91" s="9">
        <v>82</v>
      </c>
      <c r="B91" s="21" t="s">
        <v>106</v>
      </c>
      <c r="C91" s="22" t="s">
        <v>9</v>
      </c>
      <c r="D91" s="22">
        <v>5</v>
      </c>
      <c r="E91" s="13"/>
      <c r="F91" s="31">
        <f t="shared" si="2"/>
        <v>0</v>
      </c>
    </row>
    <row r="92" spans="1:6" ht="30" x14ac:dyDescent="0.3">
      <c r="A92" s="9">
        <v>83</v>
      </c>
      <c r="B92" s="28" t="s">
        <v>107</v>
      </c>
      <c r="C92" s="22" t="s">
        <v>9</v>
      </c>
      <c r="D92" s="22">
        <v>5</v>
      </c>
      <c r="E92" s="13"/>
      <c r="F92" s="31">
        <f t="shared" si="2"/>
        <v>0</v>
      </c>
    </row>
    <row r="93" spans="1:6" ht="15" x14ac:dyDescent="0.3">
      <c r="A93" s="9">
        <v>84</v>
      </c>
      <c r="B93" s="28" t="s">
        <v>108</v>
      </c>
      <c r="C93" s="22" t="s">
        <v>109</v>
      </c>
      <c r="D93" s="22">
        <v>5</v>
      </c>
      <c r="E93" s="13"/>
      <c r="F93" s="31">
        <f t="shared" si="2"/>
        <v>0</v>
      </c>
    </row>
    <row r="94" spans="1:6" ht="15" x14ac:dyDescent="0.3">
      <c r="A94" s="9">
        <v>85</v>
      </c>
      <c r="B94" s="28" t="s">
        <v>110</v>
      </c>
      <c r="C94" s="22" t="s">
        <v>109</v>
      </c>
      <c r="D94" s="22">
        <v>5</v>
      </c>
      <c r="E94" s="13"/>
      <c r="F94" s="31">
        <f t="shared" si="2"/>
        <v>0</v>
      </c>
    </row>
    <row r="95" spans="1:6" ht="15" x14ac:dyDescent="0.3">
      <c r="A95" s="9">
        <v>86</v>
      </c>
      <c r="B95" s="28" t="s">
        <v>111</v>
      </c>
      <c r="C95" s="22" t="s">
        <v>109</v>
      </c>
      <c r="D95" s="29">
        <v>5</v>
      </c>
      <c r="E95" s="13"/>
      <c r="F95" s="31">
        <f t="shared" si="2"/>
        <v>0</v>
      </c>
    </row>
    <row r="96" spans="1:6" ht="15" x14ac:dyDescent="0.35">
      <c r="A96" s="9">
        <v>87</v>
      </c>
      <c r="B96" s="21" t="s">
        <v>112</v>
      </c>
      <c r="C96" s="22" t="s">
        <v>9</v>
      </c>
      <c r="D96" s="22">
        <v>2</v>
      </c>
      <c r="E96" s="13"/>
      <c r="F96" s="31">
        <f t="shared" si="2"/>
        <v>0</v>
      </c>
    </row>
    <row r="97" spans="1:6" ht="15" x14ac:dyDescent="0.35">
      <c r="A97" s="9">
        <v>88</v>
      </c>
      <c r="B97" s="21" t="s">
        <v>113</v>
      </c>
      <c r="C97" s="22" t="s">
        <v>9</v>
      </c>
      <c r="D97" s="22">
        <v>2</v>
      </c>
      <c r="E97" s="13"/>
      <c r="F97" s="31">
        <f>E97*D97</f>
        <v>0</v>
      </c>
    </row>
    <row r="98" spans="1:6" ht="30" x14ac:dyDescent="0.3">
      <c r="A98" s="9">
        <v>89</v>
      </c>
      <c r="B98" s="26" t="s">
        <v>114</v>
      </c>
      <c r="C98" s="22" t="s">
        <v>10</v>
      </c>
      <c r="D98" s="22">
        <v>9.5</v>
      </c>
      <c r="E98" s="13"/>
      <c r="F98" s="31">
        <f t="shared" si="2"/>
        <v>0</v>
      </c>
    </row>
    <row r="99" spans="1:6" ht="15" x14ac:dyDescent="0.35">
      <c r="A99" s="9">
        <v>90</v>
      </c>
      <c r="B99" s="21" t="s">
        <v>115</v>
      </c>
      <c r="C99" s="22" t="s">
        <v>13</v>
      </c>
      <c r="D99" s="22">
        <v>30</v>
      </c>
      <c r="E99" s="13"/>
      <c r="F99" s="31">
        <f t="shared" si="2"/>
        <v>0</v>
      </c>
    </row>
    <row r="100" spans="1:6" ht="15" x14ac:dyDescent="0.35">
      <c r="A100" s="9">
        <v>91</v>
      </c>
      <c r="B100" s="21" t="s">
        <v>116</v>
      </c>
      <c r="C100" s="22" t="s">
        <v>117</v>
      </c>
      <c r="D100" s="22">
        <v>3</v>
      </c>
      <c r="E100" s="13"/>
      <c r="F100" s="31">
        <f t="shared" si="2"/>
        <v>0</v>
      </c>
    </row>
    <row r="101" spans="1:6" ht="75" x14ac:dyDescent="0.3">
      <c r="A101" s="9">
        <v>92</v>
      </c>
      <c r="B101" s="26" t="s">
        <v>118</v>
      </c>
      <c r="C101" s="22" t="s">
        <v>13</v>
      </c>
      <c r="D101" s="22">
        <v>9</v>
      </c>
      <c r="E101" s="13"/>
      <c r="F101" s="31">
        <f t="shared" si="2"/>
        <v>0</v>
      </c>
    </row>
    <row r="102" spans="1:6" ht="30" x14ac:dyDescent="0.3">
      <c r="A102" s="9">
        <v>93</v>
      </c>
      <c r="B102" s="26" t="s">
        <v>119</v>
      </c>
      <c r="C102" s="22" t="s">
        <v>39</v>
      </c>
      <c r="D102" s="22">
        <v>1.5</v>
      </c>
      <c r="E102" s="13"/>
      <c r="F102" s="31">
        <f t="shared" si="2"/>
        <v>0</v>
      </c>
    </row>
    <row r="103" spans="1:6" ht="15" x14ac:dyDescent="0.3">
      <c r="A103" s="9">
        <v>94</v>
      </c>
      <c r="B103" s="26" t="s">
        <v>120</v>
      </c>
      <c r="C103" s="22" t="s">
        <v>10</v>
      </c>
      <c r="D103" s="22">
        <v>5</v>
      </c>
      <c r="E103" s="13"/>
      <c r="F103" s="31">
        <f t="shared" si="2"/>
        <v>0</v>
      </c>
    </row>
    <row r="104" spans="1:6" ht="30" x14ac:dyDescent="0.3">
      <c r="A104" s="9">
        <v>95</v>
      </c>
      <c r="B104" s="26" t="s">
        <v>121</v>
      </c>
      <c r="C104" s="22" t="s">
        <v>13</v>
      </c>
      <c r="D104" s="22">
        <v>26.5</v>
      </c>
      <c r="E104" s="13"/>
      <c r="F104" s="31">
        <f t="shared" si="2"/>
        <v>0</v>
      </c>
    </row>
    <row r="105" spans="1:6" ht="15" x14ac:dyDescent="0.35">
      <c r="A105" s="9">
        <v>96</v>
      </c>
      <c r="B105" s="21" t="s">
        <v>122</v>
      </c>
      <c r="C105" s="22" t="s">
        <v>28</v>
      </c>
      <c r="D105" s="22">
        <v>2</v>
      </c>
      <c r="E105" s="13"/>
      <c r="F105" s="31">
        <f t="shared" si="2"/>
        <v>0</v>
      </c>
    </row>
    <row r="106" spans="1:6" ht="30" x14ac:dyDescent="0.35">
      <c r="A106" s="9">
        <v>97</v>
      </c>
      <c r="B106" s="21" t="s">
        <v>123</v>
      </c>
      <c r="C106" s="22" t="s">
        <v>28</v>
      </c>
      <c r="D106" s="22">
        <v>3</v>
      </c>
      <c r="E106" s="13"/>
      <c r="F106" s="31">
        <f t="shared" si="2"/>
        <v>0</v>
      </c>
    </row>
    <row r="107" spans="1:6" x14ac:dyDescent="0.3">
      <c r="B107" s="4" t="s">
        <v>7</v>
      </c>
      <c r="C107" s="19" t="s">
        <v>8</v>
      </c>
      <c r="D107" s="19"/>
      <c r="E107" s="20"/>
      <c r="F107" s="32">
        <f>SUM(F76:F106)</f>
        <v>0</v>
      </c>
    </row>
    <row r="110" spans="1:6" ht="15" x14ac:dyDescent="0.3">
      <c r="A110" s="33" t="s">
        <v>6</v>
      </c>
      <c r="B110" s="33" t="s">
        <v>19</v>
      </c>
      <c r="C110" s="34" t="s">
        <v>20</v>
      </c>
      <c r="D110" s="34"/>
      <c r="E110" s="34"/>
      <c r="F110" s="34"/>
    </row>
    <row r="111" spans="1:6" ht="15" x14ac:dyDescent="0.3">
      <c r="A111" s="35">
        <v>1</v>
      </c>
      <c r="B111" s="36" t="s">
        <v>124</v>
      </c>
      <c r="C111" s="38" t="s">
        <v>125</v>
      </c>
      <c r="D111" s="39"/>
      <c r="E111" s="39"/>
      <c r="F111" s="40"/>
    </row>
    <row r="112" spans="1:6" ht="15" x14ac:dyDescent="0.3">
      <c r="A112" s="35">
        <v>2</v>
      </c>
      <c r="B112" s="36" t="s">
        <v>11</v>
      </c>
      <c r="C112" s="37" t="s">
        <v>126</v>
      </c>
      <c r="D112" s="37"/>
      <c r="E112" s="37"/>
      <c r="F112" s="37"/>
    </row>
    <row r="113" spans="1:6" ht="33.6" customHeight="1" x14ac:dyDescent="0.3">
      <c r="A113" s="35">
        <v>3</v>
      </c>
      <c r="B113" s="36" t="s">
        <v>12</v>
      </c>
      <c r="C113" s="37" t="s">
        <v>21</v>
      </c>
      <c r="D113" s="37"/>
      <c r="E113" s="37"/>
      <c r="F113" s="37"/>
    </row>
  </sheetData>
  <mergeCells count="5">
    <mergeCell ref="C107:E107"/>
    <mergeCell ref="C110:F110"/>
    <mergeCell ref="C111:F111"/>
    <mergeCell ref="C112:F112"/>
    <mergeCell ref="C113:F113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Ремонт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Аймончок Карыпкулова Аманбековна</dc:creator>
  <cp:lastModifiedBy>Аймончок Карыпкулова Аманбековна</cp:lastModifiedBy>
  <cp:lastPrinted>2022-04-27T12:21:29Z</cp:lastPrinted>
  <dcterms:created xsi:type="dcterms:W3CDTF">2022-02-04T04:44:17Z</dcterms:created>
  <dcterms:modified xsi:type="dcterms:W3CDTF">2022-04-27T12:43:13Z</dcterms:modified>
</cp:coreProperties>
</file>